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695" windowHeight="11760" activeTab="0"/>
  </bookViews>
  <sheets>
    <sheet name="Film Transfer Estimator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<sst xmlns="http://schemas.openxmlformats.org/spreadsheetml/2006/main" count="25" uniqueCount="25">
  <si>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1950 Old Gallows Road, Suite 201</t>
  </si>
  <si>
    <t>Vienna, Virginia  22182</t>
  </si>
  <si>
    <t>info@spectraphotovideo.com</t>
  </si>
  <si>
    <t>www.spectraphotovideo.com</t>
  </si>
  <si>
    <t>Film Transfer Estimator</t>
  </si>
  <si>
    <t>Enter</t>
  </si>
  <si>
    <t xml:space="preserve">Number </t>
  </si>
  <si>
    <t xml:space="preserve"> </t>
  </si>
  <si>
    <r>
      <t>3 Inch Reels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(approx. 50 feet):</t>
    </r>
  </si>
  <si>
    <t>Please call us if you need assistance with an estimate</t>
  </si>
  <si>
    <t xml:space="preserve">Tell us how much you have of the following  </t>
  </si>
  <si>
    <r>
      <t>5 Inch Reels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(approx. 200 feet):</t>
    </r>
  </si>
  <si>
    <r>
      <t xml:space="preserve">7 Inch Reels </t>
    </r>
    <r>
      <rPr>
        <sz val="10"/>
        <rFont val="Arial"/>
        <family val="2"/>
      </rPr>
      <t>(approx. 400 feet):</t>
    </r>
  </si>
  <si>
    <r>
      <t>Instructions</t>
    </r>
    <r>
      <rPr>
        <b/>
        <sz val="14"/>
        <rFont val="Arial"/>
        <family val="2"/>
      </rPr>
      <t>: Please enter your information in the White Column</t>
    </r>
  </si>
  <si>
    <t>Please note that your cost will depend on the actual footage sent</t>
  </si>
  <si>
    <t xml:space="preserve">If you are dropping off/picking-up the order in person at our offices or a Virginia Resident please add the Sales Tax      </t>
  </si>
  <si>
    <t xml:space="preserve">Film Transfer Order Estimate  </t>
  </si>
  <si>
    <t xml:space="preserve">Approximate Length of your Video in Minutes:    </t>
  </si>
  <si>
    <t xml:space="preserve">Approximate Length  of your Video in Hours:    </t>
  </si>
  <si>
    <t>Miscellaneous Reels- Approx. Footage:</t>
  </si>
  <si>
    <t>Estimate</t>
  </si>
  <si>
    <t xml:space="preserve">to us for transfer. </t>
  </si>
  <si>
    <t xml:space="preserve">Virginia Sales Tax (6%)   </t>
  </si>
  <si>
    <t>703.847.6932</t>
  </si>
  <si>
    <r>
      <t xml:space="preserve">6 Inch Reels </t>
    </r>
    <r>
      <rPr>
        <sz val="10"/>
        <rFont val="Arial"/>
        <family val="2"/>
      </rPr>
      <t>(approx. 300 feet):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</si>
</sst>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#\ ?/10"/>
    <numFmt numFmtId="171" formatCode="#\ ?/2"/>
    <numFmt numFmtId="172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b/>
      <sz val="18"/>
      <color indexed="61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44" fontId="9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35" borderId="13" xfId="0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3" fillId="35" borderId="14" xfId="53" applyFont="1" applyFill="1" applyBorder="1" applyAlignment="1" applyProtection="1">
      <alignment/>
      <protection/>
    </xf>
    <xf numFmtId="0" fontId="0" fillId="35" borderId="15" xfId="0" applyFill="1" applyBorder="1" applyAlignment="1">
      <alignment/>
    </xf>
    <xf numFmtId="0" fontId="5" fillId="0" borderId="0" xfId="0" applyFont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1" fontId="9" fillId="0" borderId="14" xfId="0" applyNumberFormat="1" applyFont="1" applyBorder="1" applyAlignment="1" applyProtection="1">
      <alignment horizontal="center"/>
      <protection locked="0"/>
    </xf>
    <xf numFmtId="44" fontId="11" fillId="33" borderId="16" xfId="44" applyFont="1" applyFill="1" applyBorder="1" applyAlignment="1">
      <alignment/>
    </xf>
    <xf numFmtId="44" fontId="11" fillId="33" borderId="10" xfId="44" applyFont="1" applyFill="1" applyBorder="1" applyAlignment="1">
      <alignment/>
    </xf>
    <xf numFmtId="44" fontId="4" fillId="34" borderId="10" xfId="0" applyNumberFormat="1" applyFont="1" applyFill="1" applyBorder="1" applyAlignment="1">
      <alignment/>
    </xf>
    <xf numFmtId="44" fontId="11" fillId="34" borderId="11" xfId="0" applyNumberFormat="1" applyFont="1" applyFill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36" borderId="17" xfId="0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20" xfId="0" applyBorder="1" applyAlignment="1">
      <alignment/>
    </xf>
    <xf numFmtId="1" fontId="4" fillId="34" borderId="10" xfId="42" applyNumberFormat="1" applyFont="1" applyFill="1" applyBorder="1" applyAlignment="1">
      <alignment horizontal="center"/>
    </xf>
    <xf numFmtId="172" fontId="4" fillId="34" borderId="10" xfId="42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5" fillId="34" borderId="12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0" xfId="0" applyFill="1" applyBorder="1" applyAlignment="1">
      <alignment/>
    </xf>
    <xf numFmtId="1" fontId="9" fillId="0" borderId="15" xfId="0" applyNumberFormat="1" applyFont="1" applyBorder="1" applyAlignment="1" applyProtection="1">
      <alignment horizontal="center"/>
      <protection locked="0"/>
    </xf>
    <xf numFmtId="44" fontId="11" fillId="33" borderId="11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114300</xdr:rowOff>
    </xdr:from>
    <xdr:to>
      <xdr:col>1</xdr:col>
      <xdr:colOff>3228975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4300"/>
          <a:ext cx="3000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36</xdr:row>
      <xdr:rowOff>152400</xdr:rowOff>
    </xdr:from>
    <xdr:to>
      <xdr:col>1</xdr:col>
      <xdr:colOff>3838575</xdr:colOff>
      <xdr:row>41</xdr:row>
      <xdr:rowOff>66675</xdr:rowOff>
    </xdr:to>
    <xdr:pic>
      <xdr:nvPicPr>
        <xdr:cNvPr id="2" name="Picture 10" descr="footage_calcula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410450"/>
          <a:ext cx="3657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pectraphotovideo.com" TargetMode="External" /><Relationship Id="rId2" Type="http://schemas.openxmlformats.org/officeDocument/2006/relationships/hyperlink" Target="http://www.spectraphotovideo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2"/>
  <sheetViews>
    <sheetView showGridLines="0" tabSelected="1" zoomScalePageLayoutView="0" workbookViewId="0" topLeftCell="A1">
      <selection activeCell="A21" sqref="A21:IV21"/>
    </sheetView>
  </sheetViews>
  <sheetFormatPr defaultColWidth="9.140625" defaultRowHeight="12.75"/>
  <cols>
    <col min="1" max="1" width="1.7109375" style="0" customWidth="1"/>
    <col min="2" max="2" width="68.57421875" style="0" customWidth="1"/>
    <col min="3" max="3" width="17.7109375" style="0" customWidth="1"/>
    <col min="4" max="4" width="21.140625" style="0" customWidth="1"/>
  </cols>
  <sheetData>
    <row r="1" ht="13.5" thickBot="1"/>
    <row r="2" spans="3:4" ht="12.75">
      <c r="C2" s="9"/>
      <c r="D2" s="37"/>
    </row>
    <row r="3" spans="3:4" ht="12.75">
      <c r="C3" s="10" t="s">
        <v>0</v>
      </c>
      <c r="D3" s="38"/>
    </row>
    <row r="4" spans="3:4" ht="12.75">
      <c r="C4" s="10" t="s">
        <v>1</v>
      </c>
      <c r="D4" s="38"/>
    </row>
    <row r="5" spans="3:4" ht="12.75">
      <c r="C5" s="11"/>
      <c r="D5" s="38"/>
    </row>
    <row r="6" spans="3:4" ht="12.75">
      <c r="C6" s="12" t="s">
        <v>2</v>
      </c>
      <c r="D6" s="38"/>
    </row>
    <row r="7" spans="2:4" ht="18">
      <c r="B7" s="30" t="s">
        <v>23</v>
      </c>
      <c r="C7" s="12" t="s">
        <v>3</v>
      </c>
      <c r="D7" s="38"/>
    </row>
    <row r="8" spans="2:4" ht="13.5" thickBot="1">
      <c r="B8" s="32"/>
      <c r="C8" s="13"/>
      <c r="D8" s="39"/>
    </row>
    <row r="11" ht="18">
      <c r="B11" s="15" t="s">
        <v>13</v>
      </c>
    </row>
    <row r="13" ht="12.75">
      <c r="D13" s="31">
        <f ca="1">TODAY()</f>
        <v>45382</v>
      </c>
    </row>
    <row r="14" spans="2:4" ht="25.5" customHeight="1" thickBot="1">
      <c r="B14" s="16" t="s">
        <v>4</v>
      </c>
      <c r="D14" s="35"/>
    </row>
    <row r="15" spans="2:3" ht="24" customHeight="1" thickBot="1">
      <c r="B15" s="14" t="s">
        <v>9</v>
      </c>
      <c r="C15" s="22" t="s">
        <v>5</v>
      </c>
    </row>
    <row r="16" spans="2:4" ht="22.5" customHeight="1" thickBot="1">
      <c r="B16" s="6" t="s">
        <v>10</v>
      </c>
      <c r="C16" s="23" t="s">
        <v>6</v>
      </c>
      <c r="D16" s="36" t="s">
        <v>20</v>
      </c>
    </row>
    <row r="17" spans="2:4" ht="23.25">
      <c r="B17" s="4" t="s">
        <v>8</v>
      </c>
      <c r="C17" s="17">
        <v>0</v>
      </c>
      <c r="D17" s="18">
        <f>0.3*C17*50</f>
        <v>0</v>
      </c>
    </row>
    <row r="18" spans="2:4" ht="23.25">
      <c r="B18" s="4" t="s">
        <v>11</v>
      </c>
      <c r="C18" s="17">
        <v>0</v>
      </c>
      <c r="D18" s="19">
        <f>0.3*C18*200</f>
        <v>0</v>
      </c>
    </row>
    <row r="19" spans="2:4" ht="23.25">
      <c r="B19" s="4" t="s">
        <v>24</v>
      </c>
      <c r="C19" s="17">
        <v>0</v>
      </c>
      <c r="D19" s="19">
        <f>0.3*C19*300</f>
        <v>0</v>
      </c>
    </row>
    <row r="20" spans="2:4" ht="23.25">
      <c r="B20" s="4" t="s">
        <v>12</v>
      </c>
      <c r="C20" s="17">
        <v>0</v>
      </c>
      <c r="D20" s="19">
        <f>0.3*C20*400</f>
        <v>0</v>
      </c>
    </row>
    <row r="21" spans="2:4" ht="24" thickBot="1">
      <c r="B21" s="5" t="s">
        <v>19</v>
      </c>
      <c r="C21" s="40">
        <v>0</v>
      </c>
      <c r="D21" s="41">
        <f>0.25*C21</f>
        <v>0</v>
      </c>
    </row>
    <row r="22" spans="2:4" ht="25.5">
      <c r="B22" s="8"/>
      <c r="C22" s="3" t="s">
        <v>16</v>
      </c>
      <c r="D22" s="7">
        <f>SUM(D17:D21)</f>
        <v>0</v>
      </c>
    </row>
    <row r="23" spans="3:4" ht="8.25" customHeight="1">
      <c r="C23" s="3"/>
      <c r="D23" s="7"/>
    </row>
    <row r="24" spans="3:4" ht="15.75" customHeight="1">
      <c r="C24" s="1" t="s">
        <v>22</v>
      </c>
      <c r="D24" s="20">
        <f>+D22*0.06</f>
        <v>0</v>
      </c>
    </row>
    <row r="25" spans="3:4" ht="10.5" customHeight="1">
      <c r="C25" s="2" t="s">
        <v>15</v>
      </c>
      <c r="D25" s="20"/>
    </row>
    <row r="26" ht="14.25" customHeight="1">
      <c r="D26" s="20" t="s">
        <v>7</v>
      </c>
    </row>
    <row r="27" spans="3:4" ht="14.25" customHeight="1">
      <c r="C27" s="1" t="s">
        <v>17</v>
      </c>
      <c r="D27" s="33">
        <f>+($C$17*3)+($C$18*12)+($C$20*24)+(($C$21/50)*3)</f>
        <v>0</v>
      </c>
    </row>
    <row r="28" spans="3:4" ht="14.25" customHeight="1">
      <c r="C28" s="1" t="s">
        <v>18</v>
      </c>
      <c r="D28" s="34">
        <f>+D27/60</f>
        <v>0</v>
      </c>
    </row>
    <row r="29" ht="10.5" customHeight="1" thickBot="1">
      <c r="D29" s="21"/>
    </row>
    <row r="30" ht="9.75" customHeight="1">
      <c r="C30" s="2"/>
    </row>
    <row r="32" ht="12.75">
      <c r="B32" s="24"/>
    </row>
    <row r="33" ht="15">
      <c r="B33" s="25" t="s">
        <v>14</v>
      </c>
    </row>
    <row r="34" ht="15">
      <c r="B34" s="25" t="s">
        <v>21</v>
      </c>
    </row>
    <row r="35" ht="12.75">
      <c r="B35" s="26"/>
    </row>
    <row r="36" ht="13.5" thickBot="1"/>
    <row r="37" ht="12.75">
      <c r="B37" s="27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3.5" thickBot="1">
      <c r="B42" s="29"/>
    </row>
  </sheetData>
  <sheetProtection/>
  <hyperlinks>
    <hyperlink ref="C6" r:id="rId1" display="info@spectraphotovideo.com"/>
    <hyperlink ref="C7" r:id="rId2" display="www.spectraphotovideo.com"/>
  </hyperlinks>
  <printOptions/>
  <pageMargins left="0.75" right="0.75" top="1" bottom="1" header="0.5" footer="0.5"/>
  <pageSetup fitToHeight="1" fitToWidth="1" horizontalDpi="600" verticalDpi="600" orientation="portrait" scale="7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BCSwebservices.net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</dc:creator>
  <cp:keywords/>
  <dc:description/>
  <cp:lastModifiedBy>Rami Abuhamdeh</cp:lastModifiedBy>
  <cp:lastPrinted>2002-10-29T13:58:55Z</cp:lastPrinted>
  <dcterms:created xsi:type="dcterms:W3CDTF">2002-10-28T18:56:07Z</dcterms:created>
  <dcterms:modified xsi:type="dcterms:W3CDTF">2024-03-31T14:47:54Z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